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rektoit.sharepoint.com/sites/Marknadsforing/Delade dokument/Performance Marketing/Hemsida/Övrigt/"/>
    </mc:Choice>
  </mc:AlternateContent>
  <xr:revisionPtr revIDLastSave="0" documentId="8_{7B0B1E2A-873F-4766-AB4F-1FC551A40C45}" xr6:coauthVersionLast="47" xr6:coauthVersionMax="47" xr10:uidLastSave="{00000000-0000-0000-0000-000000000000}"/>
  <bookViews>
    <workbookView xWindow="28680" yWindow="-120" windowWidth="29040" windowHeight="15720" activeTab="1" xr2:uid="{6B1A898A-C7D1-4F54-A8F6-E2484569057D}"/>
  </bookViews>
  <sheets>
    <sheet name="Översikt lån" sheetId="2" r:id="rId1"/>
    <sheet name="Översikt ekonomi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2" i="1" l="1"/>
  <c r="B174" i="1"/>
  <c r="B156" i="1"/>
  <c r="B138" i="1"/>
  <c r="B120" i="1"/>
  <c r="B102" i="1"/>
  <c r="B84" i="1"/>
  <c r="B66" i="1"/>
  <c r="B48" i="1"/>
  <c r="B196" i="1" s="1"/>
  <c r="B28" i="1"/>
  <c r="B199" i="1" s="1"/>
  <c r="F26" i="2"/>
  <c r="G26" i="2" s="1"/>
  <c r="D26" i="2"/>
  <c r="D25" i="2"/>
  <c r="F25" i="2" s="1"/>
  <c r="G25" i="2" s="1"/>
  <c r="F24" i="2"/>
  <c r="G24" i="2" s="1"/>
  <c r="D24" i="2"/>
  <c r="D23" i="2"/>
  <c r="F23" i="2" s="1"/>
  <c r="G23" i="2" s="1"/>
  <c r="D22" i="2"/>
  <c r="F22" i="2" s="1"/>
  <c r="G22" i="2" s="1"/>
  <c r="D21" i="2"/>
  <c r="F21" i="2" s="1"/>
  <c r="G21" i="2" s="1"/>
  <c r="F20" i="2"/>
  <c r="G20" i="2" s="1"/>
  <c r="D20" i="2"/>
  <c r="D19" i="2"/>
  <c r="F19" i="2" s="1"/>
  <c r="G19" i="2" s="1"/>
  <c r="F18" i="2"/>
  <c r="G18" i="2" s="1"/>
  <c r="D18" i="2"/>
  <c r="D17" i="2"/>
  <c r="F17" i="2" s="1"/>
  <c r="G17" i="2" s="1"/>
  <c r="F16" i="2"/>
  <c r="G16" i="2" s="1"/>
  <c r="D16" i="2"/>
  <c r="D15" i="2"/>
  <c r="F15" i="2" s="1"/>
  <c r="G15" i="2" s="1"/>
  <c r="I14" i="2"/>
  <c r="J14" i="2" s="1"/>
  <c r="F14" i="2"/>
  <c r="G14" i="2" s="1"/>
  <c r="E14" i="2"/>
  <c r="D14" i="2"/>
  <c r="L14" i="2" l="1"/>
  <c r="K14" i="2"/>
</calcChain>
</file>

<file path=xl/sharedStrings.xml><?xml version="1.0" encoding="utf-8"?>
<sst xmlns="http://schemas.openxmlformats.org/spreadsheetml/2006/main" count="198" uniqueCount="76">
  <si>
    <t>INTÄKTER</t>
  </si>
  <si>
    <t>Lön efter skatt</t>
  </si>
  <si>
    <t>Barnbidrag</t>
  </si>
  <si>
    <t>…</t>
  </si>
  <si>
    <t>Boende</t>
  </si>
  <si>
    <t>KOSTNADER</t>
  </si>
  <si>
    <t>Hyra</t>
  </si>
  <si>
    <t>Amortering bolån</t>
  </si>
  <si>
    <t>Ränta bolån</t>
  </si>
  <si>
    <t>Vatten</t>
  </si>
  <si>
    <t>El</t>
  </si>
  <si>
    <t>Sophämtning</t>
  </si>
  <si>
    <t>Transport (räkna ej in eventuella lånekostnader)</t>
  </si>
  <si>
    <t>Bensin</t>
  </si>
  <si>
    <t>Parkering</t>
  </si>
  <si>
    <t>Tullar</t>
  </si>
  <si>
    <t>Reparationer</t>
  </si>
  <si>
    <t>Busskort</t>
  </si>
  <si>
    <t>Taxiresor</t>
  </si>
  <si>
    <t>Mat &amp; Hygien</t>
  </si>
  <si>
    <t>Inhandlad mat till hemmet</t>
  </si>
  <si>
    <t>Hygienartiklar</t>
  </si>
  <si>
    <t>Restaurang &amp; Take-away</t>
  </si>
  <si>
    <t>Hus, hem &amp; trädgård</t>
  </si>
  <si>
    <t>Möbler och vitvaror</t>
  </si>
  <si>
    <t>Renoveringar</t>
  </si>
  <si>
    <t>Amortering + Räntekostnader lån (ej bolån)</t>
  </si>
  <si>
    <t>Samtliga lån och krediter utan säkerhet</t>
  </si>
  <si>
    <t>Billån</t>
  </si>
  <si>
    <t>Personliga skulder</t>
  </si>
  <si>
    <t>Kläder &amp; Skor</t>
  </si>
  <si>
    <t>Smink</t>
  </si>
  <si>
    <t>Nöjen &amp; hobbyn</t>
  </si>
  <si>
    <t>Biobesök</t>
  </si>
  <si>
    <t>Klubb och barrundor</t>
  </si>
  <si>
    <t>Frisörbesök</t>
  </si>
  <si>
    <t>Manikyr/Pedikyr</t>
  </si>
  <si>
    <t>Andra behandlingar</t>
  </si>
  <si>
    <t>Badhus</t>
  </si>
  <si>
    <t>Sport</t>
  </si>
  <si>
    <t>Konserter</t>
  </si>
  <si>
    <t>Spel</t>
  </si>
  <si>
    <t>Julklappar &amp; presenter</t>
  </si>
  <si>
    <t>Olika typer av abonnemang</t>
  </si>
  <si>
    <t>Mobiltelefon</t>
  </si>
  <si>
    <t>Netflix</t>
  </si>
  <si>
    <t>HBO</t>
  </si>
  <si>
    <t>Veckotidning</t>
  </si>
  <si>
    <t>Spotify</t>
  </si>
  <si>
    <t>Övriga kostnader</t>
  </si>
  <si>
    <t>Totalt alla kostnader</t>
  </si>
  <si>
    <t>NETTORESULTAT</t>
  </si>
  <si>
    <t>Annuitetslån</t>
  </si>
  <si>
    <t>Långivare</t>
  </si>
  <si>
    <t>Kvarvarande skuld</t>
  </si>
  <si>
    <t>Effektiv årsränta</t>
  </si>
  <si>
    <t>Effektiv månadsränta</t>
  </si>
  <si>
    <t>Antal månader kvar på lånet</t>
  </si>
  <si>
    <t>Månadskostnad för lånet</t>
  </si>
  <si>
    <t>Räntekostnad totalt</t>
  </si>
  <si>
    <t>Total skuld</t>
  </si>
  <si>
    <t>Snittränta</t>
  </si>
  <si>
    <t>Månadskostnad Amortering + Ränta</t>
  </si>
  <si>
    <t>Långivare 1</t>
  </si>
  <si>
    <t>Långivare 2</t>
  </si>
  <si>
    <t>Långivare 3</t>
  </si>
  <si>
    <t>Långivare 4</t>
  </si>
  <si>
    <t>Långivare 5</t>
  </si>
  <si>
    <t>Långivare 6</t>
  </si>
  <si>
    <t>Långivare 7</t>
  </si>
  <si>
    <t>Långivare 8</t>
  </si>
  <si>
    <t>Långivare 9</t>
  </si>
  <si>
    <t>Långivare 10</t>
  </si>
  <si>
    <t>Långivare 11</t>
  </si>
  <si>
    <t>Långivare 12</t>
  </si>
  <si>
    <t>Långivare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</si>
</sst>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_-* #,##0\ _k_r_-;\-* #,##0\ _k_r_-;_-* &quot;-&quot;??\ _k_r_-;_-@_-"/>
    <numFmt numFmtId="166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165" fontId="2" fillId="2" borderId="0" xfId="1" applyNumberFormat="1" applyFont="1" applyFill="1" applyAlignment="1">
      <alignment horizontal="center"/>
    </xf>
    <xf numFmtId="0" fontId="0" fillId="3" borderId="1" xfId="0" applyFill="1" applyBorder="1" applyProtection="1">
      <protection locked="0"/>
    </xf>
    <xf numFmtId="165" fontId="0" fillId="3" borderId="2" xfId="1" applyNumberFormat="1" applyFont="1" applyFill="1" applyBorder="1" applyProtection="1">
      <protection locked="0"/>
    </xf>
    <xf numFmtId="0" fontId="0" fillId="3" borderId="3" xfId="0" applyFill="1" applyBorder="1" applyProtection="1">
      <protection locked="0"/>
    </xf>
    <xf numFmtId="165" fontId="0" fillId="3" borderId="4" xfId="1" applyNumberFormat="1" applyFont="1" applyFill="1" applyBorder="1" applyProtection="1">
      <protection locked="0"/>
    </xf>
    <xf numFmtId="0" fontId="0" fillId="3" borderId="5" xfId="0" applyFill="1" applyBorder="1" applyProtection="1">
      <protection locked="0"/>
    </xf>
    <xf numFmtId="165" fontId="0" fillId="3" borderId="6" xfId="1" applyNumberFormat="1" applyFont="1" applyFill="1" applyBorder="1" applyProtection="1">
      <protection locked="0"/>
    </xf>
    <xf numFmtId="165" fontId="0" fillId="2" borderId="0" xfId="1" applyNumberFormat="1" applyFont="1" applyFill="1"/>
    <xf numFmtId="0" fontId="2" fillId="2" borderId="0" xfId="0" applyFont="1" applyFill="1"/>
    <xf numFmtId="0" fontId="0" fillId="2" borderId="0" xfId="0" applyFill="1" applyAlignment="1">
      <alignment horizontal="left"/>
    </xf>
    <xf numFmtId="0" fontId="0" fillId="3" borderId="2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2" fillId="2" borderId="0" xfId="0" applyFont="1" applyFill="1" applyAlignment="1">
      <alignment horizontal="left"/>
    </xf>
    <xf numFmtId="0" fontId="3" fillId="2" borderId="0" xfId="0" applyFont="1" applyFill="1"/>
    <xf numFmtId="165" fontId="3" fillId="2" borderId="0" xfId="1" applyNumberFormat="1" applyFont="1" applyFill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2" fillId="3" borderId="0" xfId="0" applyFont="1" applyFill="1" applyProtection="1">
      <protection locked="0"/>
    </xf>
    <xf numFmtId="165" fontId="0" fillId="3" borderId="0" xfId="1" applyNumberFormat="1" applyFont="1" applyFill="1" applyProtection="1">
      <protection locked="0"/>
    </xf>
    <xf numFmtId="9" fontId="0" fillId="3" borderId="0" xfId="0" applyNumberFormat="1" applyFill="1" applyProtection="1">
      <protection locked="0"/>
    </xf>
    <xf numFmtId="10" fontId="0" fillId="3" borderId="0" xfId="2" applyNumberFormat="1" applyFont="1" applyFill="1" applyBorder="1" applyProtection="1">
      <protection locked="0"/>
    </xf>
    <xf numFmtId="0" fontId="0" fillId="3" borderId="0" xfId="0" applyFill="1" applyProtection="1">
      <protection locked="0"/>
    </xf>
    <xf numFmtId="165" fontId="0" fillId="2" borderId="0" xfId="1" applyNumberFormat="1" applyFont="1" applyFill="1" applyBorder="1"/>
    <xf numFmtId="165" fontId="0" fillId="2" borderId="0" xfId="0" applyNumberFormat="1" applyFill="1"/>
    <xf numFmtId="165" fontId="2" fillId="2" borderId="7" xfId="1" applyNumberFormat="1" applyFont="1" applyFill="1" applyBorder="1" applyAlignment="1" applyProtection="1">
      <alignment horizontal="center"/>
    </xf>
    <xf numFmtId="9" fontId="2" fillId="2" borderId="7" xfId="2" applyFont="1" applyFill="1" applyBorder="1" applyAlignment="1" applyProtection="1">
      <alignment horizontal="center"/>
    </xf>
    <xf numFmtId="165" fontId="2" fillId="2" borderId="7" xfId="0" applyNumberFormat="1" applyFont="1" applyFill="1" applyBorder="1"/>
    <xf numFmtId="165" fontId="2" fillId="2" borderId="7" xfId="0" applyNumberFormat="1" applyFont="1" applyFill="1" applyBorder="1" applyAlignment="1">
      <alignment horizontal="center"/>
    </xf>
    <xf numFmtId="10" fontId="2" fillId="2" borderId="0" xfId="2" applyNumberFormat="1" applyFont="1" applyFill="1"/>
    <xf numFmtId="166" fontId="2" fillId="2" borderId="0" xfId="0" applyNumberFormat="1" applyFont="1" applyFill="1"/>
  </cellXfs>
  <cellStyles count="3">
    <cellStyle name="Normal" xfId="0" builtinId="0"/>
    <cellStyle name="Procent" xfId="2" builtinId="5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3</xdr:row>
      <xdr:rowOff>9525</xdr:rowOff>
    </xdr:from>
    <xdr:to>
      <xdr:col>1</xdr:col>
      <xdr:colOff>952500</xdr:colOff>
      <xdr:row>7</xdr:row>
      <xdr:rowOff>93047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C9A6426D-9D74-6276-1126-E38AD6B52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581025"/>
          <a:ext cx="2486025" cy="8455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3</xdr:row>
      <xdr:rowOff>9525</xdr:rowOff>
    </xdr:from>
    <xdr:to>
      <xdr:col>0</xdr:col>
      <xdr:colOff>2809875</xdr:colOff>
      <xdr:row>7</xdr:row>
      <xdr:rowOff>93047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1DB8BA14-055B-437B-8E7F-67522B503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581025"/>
          <a:ext cx="2486025" cy="8455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1A13C-9979-421C-A6A3-A474A7945A9A}">
  <dimension ref="A11:L33"/>
  <sheetViews>
    <sheetView workbookViewId="0">
      <selection activeCell="C8" sqref="C8"/>
    </sheetView>
  </sheetViews>
  <sheetFormatPr defaultRowHeight="15" x14ac:dyDescent="0.25"/>
  <cols>
    <col min="1" max="1" width="27.85546875" style="1" bestFit="1" customWidth="1"/>
    <col min="2" max="3" width="22.140625" style="1" customWidth="1"/>
    <col min="4" max="4" width="22.140625" style="1" hidden="1" customWidth="1"/>
    <col min="5" max="5" width="26.28515625" style="1" bestFit="1" customWidth="1"/>
    <col min="6" max="6" width="23.42578125" style="1" hidden="1" customWidth="1"/>
    <col min="7" max="7" width="21" style="1" hidden="1" customWidth="1"/>
    <col min="8" max="8" width="9.140625" style="1"/>
    <col min="9" max="10" width="15.5703125" style="1" customWidth="1"/>
    <col min="11" max="11" width="19.28515625" style="1" customWidth="1"/>
    <col min="12" max="13" width="15.5703125" style="1" customWidth="1"/>
    <col min="14" max="16384" width="9.140625" style="1"/>
  </cols>
  <sheetData>
    <row r="11" spans="1:12" x14ac:dyDescent="0.25">
      <c r="A11" s="10" t="s">
        <v>52</v>
      </c>
    </row>
    <row r="12" spans="1:12" ht="15.75" thickBot="1" x14ac:dyDescent="0.3"/>
    <row r="13" spans="1:12" s="10" customFormat="1" ht="30.75" thickBot="1" x14ac:dyDescent="0.3">
      <c r="A13" s="10" t="s">
        <v>53</v>
      </c>
      <c r="B13" s="10" t="s">
        <v>54</v>
      </c>
      <c r="C13" s="10" t="s">
        <v>55</v>
      </c>
      <c r="D13" s="10" t="s">
        <v>56</v>
      </c>
      <c r="E13" s="10" t="s">
        <v>57</v>
      </c>
      <c r="F13" s="10" t="s">
        <v>58</v>
      </c>
      <c r="G13" s="10" t="s">
        <v>59</v>
      </c>
      <c r="I13" s="18" t="s">
        <v>60</v>
      </c>
      <c r="J13" s="18" t="s">
        <v>61</v>
      </c>
      <c r="K13" s="19" t="s">
        <v>62</v>
      </c>
      <c r="L13" s="19" t="s">
        <v>59</v>
      </c>
    </row>
    <row r="14" spans="1:12" ht="15.75" thickBot="1" x14ac:dyDescent="0.3">
      <c r="A14" s="20" t="s">
        <v>63</v>
      </c>
      <c r="B14" s="21">
        <v>100000</v>
      </c>
      <c r="C14" s="22">
        <v>0.06</v>
      </c>
      <c r="D14" s="23">
        <f t="shared" ref="D14:D26" si="0">((1+C14)^(1/12))-1</f>
        <v>4.8675505653430484E-3</v>
      </c>
      <c r="E14" s="24">
        <f>10*12</f>
        <v>120</v>
      </c>
      <c r="F14" s="25">
        <f>(B14/((1-((1/((1+D14)^E14))))))*D14</f>
        <v>1102.2402614127152</v>
      </c>
      <c r="G14" s="26">
        <f>F14*E14-B14</f>
        <v>32268.831369525811</v>
      </c>
      <c r="I14" s="27">
        <f>SUM(B14:B26)</f>
        <v>280000</v>
      </c>
      <c r="J14" s="28">
        <f>((B14*C14)+(B15*C15)+(B16*C16)+(B17*C17)+(B18*C18)+(B19*C19)+(B20*C20)+(B21*C21)+(B22*C22)+(B23*C23)+(B24*C24)+(B25*C25)+(B26*C26))/I14</f>
        <v>0.18142857142857144</v>
      </c>
      <c r="K14" s="29">
        <f>SUM(F14:F26)</f>
        <v>6548.8092750186106</v>
      </c>
      <c r="L14" s="30">
        <f>SUM(G14:G27)</f>
        <v>116929.20490197533</v>
      </c>
    </row>
    <row r="15" spans="1:12" x14ac:dyDescent="0.25">
      <c r="A15" s="20" t="s">
        <v>64</v>
      </c>
      <c r="B15" s="21">
        <v>40000</v>
      </c>
      <c r="C15" s="22">
        <v>0.12</v>
      </c>
      <c r="D15" s="23">
        <f t="shared" si="0"/>
        <v>9.4887929345830457E-3</v>
      </c>
      <c r="E15" s="24">
        <v>70</v>
      </c>
      <c r="F15" s="9">
        <f t="shared" ref="F15:F21" si="1">SUM((B15/((1-((1/((1+D15)^E15)))))))*D15</f>
        <v>784.67014179061846</v>
      </c>
      <c r="G15" s="26">
        <f t="shared" ref="G15:G26" si="2">F15*E15-B15</f>
        <v>14926.909925343294</v>
      </c>
    </row>
    <row r="16" spans="1:12" x14ac:dyDescent="0.25">
      <c r="A16" s="20" t="s">
        <v>65</v>
      </c>
      <c r="B16" s="21">
        <v>20000</v>
      </c>
      <c r="C16" s="22">
        <v>0.15</v>
      </c>
      <c r="D16" s="23">
        <f t="shared" si="0"/>
        <v>1.171491691985338E-2</v>
      </c>
      <c r="E16" s="24">
        <v>48</v>
      </c>
      <c r="F16" s="9">
        <f t="shared" si="1"/>
        <v>547.11059917201419</v>
      </c>
      <c r="G16" s="26">
        <f t="shared" si="2"/>
        <v>6261.3087602566811</v>
      </c>
    </row>
    <row r="17" spans="1:7" x14ac:dyDescent="0.25">
      <c r="A17" s="20" t="s">
        <v>66</v>
      </c>
      <c r="B17" s="21">
        <v>50000</v>
      </c>
      <c r="C17" s="22">
        <v>0.6</v>
      </c>
      <c r="D17" s="23">
        <f t="shared" si="0"/>
        <v>3.9944107690504271E-2</v>
      </c>
      <c r="E17" s="24">
        <v>36</v>
      </c>
      <c r="F17" s="9">
        <f t="shared" si="1"/>
        <v>2642.2975629894268</v>
      </c>
      <c r="G17" s="26">
        <f t="shared" si="2"/>
        <v>45122.712267619369</v>
      </c>
    </row>
    <row r="18" spans="1:7" x14ac:dyDescent="0.25">
      <c r="A18" s="20" t="s">
        <v>67</v>
      </c>
      <c r="B18" s="21">
        <v>70000</v>
      </c>
      <c r="C18" s="22">
        <v>0.1</v>
      </c>
      <c r="D18" s="23">
        <f t="shared" si="0"/>
        <v>7.9741404289037643E-3</v>
      </c>
      <c r="E18" s="24">
        <v>60</v>
      </c>
      <c r="F18" s="9">
        <f t="shared" si="1"/>
        <v>1472.4907096538363</v>
      </c>
      <c r="G18" s="26">
        <f t="shared" si="2"/>
        <v>18349.442579230177</v>
      </c>
    </row>
    <row r="19" spans="1:7" x14ac:dyDescent="0.25">
      <c r="A19" s="20" t="s">
        <v>68</v>
      </c>
      <c r="B19" s="21"/>
      <c r="C19" s="22">
        <v>0.01</v>
      </c>
      <c r="D19" s="23">
        <f t="shared" si="0"/>
        <v>8.295381143461622E-4</v>
      </c>
      <c r="E19" s="24">
        <v>1</v>
      </c>
      <c r="F19" s="9">
        <f t="shared" si="1"/>
        <v>0</v>
      </c>
      <c r="G19" s="26">
        <f t="shared" si="2"/>
        <v>0</v>
      </c>
    </row>
    <row r="20" spans="1:7" x14ac:dyDescent="0.25">
      <c r="A20" s="20" t="s">
        <v>69</v>
      </c>
      <c r="B20" s="21"/>
      <c r="C20" s="22">
        <v>0.01</v>
      </c>
      <c r="D20" s="23">
        <f t="shared" si="0"/>
        <v>8.295381143461622E-4</v>
      </c>
      <c r="E20" s="24">
        <v>1</v>
      </c>
      <c r="F20" s="9">
        <f t="shared" si="1"/>
        <v>0</v>
      </c>
      <c r="G20" s="26">
        <f t="shared" si="2"/>
        <v>0</v>
      </c>
    </row>
    <row r="21" spans="1:7" x14ac:dyDescent="0.25">
      <c r="A21" s="20" t="s">
        <v>70</v>
      </c>
      <c r="B21" s="21"/>
      <c r="C21" s="22">
        <v>0.01</v>
      </c>
      <c r="D21" s="23">
        <f t="shared" si="0"/>
        <v>8.295381143461622E-4</v>
      </c>
      <c r="E21" s="24">
        <v>1</v>
      </c>
      <c r="F21" s="9">
        <f t="shared" si="1"/>
        <v>0</v>
      </c>
      <c r="G21" s="26">
        <f t="shared" si="2"/>
        <v>0</v>
      </c>
    </row>
    <row r="22" spans="1:7" x14ac:dyDescent="0.25">
      <c r="A22" s="20" t="s">
        <v>71</v>
      </c>
      <c r="B22" s="21"/>
      <c r="C22" s="22">
        <v>0.01</v>
      </c>
      <c r="D22" s="23">
        <f t="shared" si="0"/>
        <v>8.295381143461622E-4</v>
      </c>
      <c r="E22" s="24">
        <v>1</v>
      </c>
      <c r="F22" s="9">
        <f>SUM((B22/((1-((1/((1+D22)^E22)))))))*D22</f>
        <v>0</v>
      </c>
      <c r="G22" s="26">
        <f t="shared" si="2"/>
        <v>0</v>
      </c>
    </row>
    <row r="23" spans="1:7" x14ac:dyDescent="0.25">
      <c r="A23" s="20" t="s">
        <v>72</v>
      </c>
      <c r="B23" s="21"/>
      <c r="C23" s="22">
        <v>0.01</v>
      </c>
      <c r="D23" s="23">
        <f t="shared" si="0"/>
        <v>8.295381143461622E-4</v>
      </c>
      <c r="E23" s="24">
        <v>1</v>
      </c>
      <c r="F23" s="9">
        <f t="shared" ref="F23:F26" si="3">SUM((B23/((1-((1/((1+D23)^E23)))))))*D23</f>
        <v>0</v>
      </c>
      <c r="G23" s="26">
        <f t="shared" si="2"/>
        <v>0</v>
      </c>
    </row>
    <row r="24" spans="1:7" x14ac:dyDescent="0.25">
      <c r="A24" s="20" t="s">
        <v>73</v>
      </c>
      <c r="B24" s="21"/>
      <c r="C24" s="22">
        <v>0.01</v>
      </c>
      <c r="D24" s="23">
        <f t="shared" si="0"/>
        <v>8.295381143461622E-4</v>
      </c>
      <c r="E24" s="24">
        <v>1</v>
      </c>
      <c r="F24" s="9">
        <f t="shared" si="3"/>
        <v>0</v>
      </c>
      <c r="G24" s="26">
        <f t="shared" si="2"/>
        <v>0</v>
      </c>
    </row>
    <row r="25" spans="1:7" x14ac:dyDescent="0.25">
      <c r="A25" s="20" t="s">
        <v>74</v>
      </c>
      <c r="B25" s="21"/>
      <c r="C25" s="22">
        <v>0.01</v>
      </c>
      <c r="D25" s="23">
        <f t="shared" si="0"/>
        <v>8.295381143461622E-4</v>
      </c>
      <c r="E25" s="24">
        <v>1</v>
      </c>
      <c r="F25" s="9">
        <f t="shared" si="3"/>
        <v>0</v>
      </c>
      <c r="G25" s="26">
        <f t="shared" si="2"/>
        <v>0</v>
      </c>
    </row>
    <row r="26" spans="1:7" x14ac:dyDescent="0.25">
      <c r="A26" s="20" t="s">
        <v>75</v>
      </c>
      <c r="B26" s="21"/>
      <c r="C26" s="22">
        <v>0.01</v>
      </c>
      <c r="D26" s="23">
        <f t="shared" si="0"/>
        <v>8.295381143461622E-4</v>
      </c>
      <c r="E26" s="24">
        <v>1</v>
      </c>
      <c r="F26" s="9">
        <f t="shared" si="3"/>
        <v>0</v>
      </c>
      <c r="G26" s="26">
        <f t="shared" si="2"/>
        <v>0</v>
      </c>
    </row>
    <row r="27" spans="1:7" x14ac:dyDescent="0.25">
      <c r="B27" s="9"/>
    </row>
    <row r="28" spans="1:7" s="10" customFormat="1" x14ac:dyDescent="0.25">
      <c r="D28" s="31"/>
      <c r="E28" s="32"/>
    </row>
    <row r="33" spans="4:5" s="10" customFormat="1" x14ac:dyDescent="0.25">
      <c r="D33" s="31"/>
      <c r="E33" s="3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923F0-111B-49C5-99AA-30477F2B71D0}">
  <dimension ref="A11:B199"/>
  <sheetViews>
    <sheetView tabSelected="1" workbookViewId="0">
      <selection activeCell="D18" sqref="D18"/>
    </sheetView>
  </sheetViews>
  <sheetFormatPr defaultRowHeight="15" x14ac:dyDescent="0.25"/>
  <cols>
    <col min="1" max="1" width="48.140625" style="1" bestFit="1" customWidth="1"/>
    <col min="2" max="2" width="23" style="9" customWidth="1"/>
    <col min="3" max="3" width="24" style="1" customWidth="1"/>
    <col min="4" max="16384" width="9.140625" style="1"/>
  </cols>
  <sheetData>
    <row r="11" spans="1:2" ht="15.75" thickBot="1" x14ac:dyDescent="0.3">
      <c r="B11" s="2" t="s">
        <v>0</v>
      </c>
    </row>
    <row r="12" spans="1:2" x14ac:dyDescent="0.25">
      <c r="A12" s="3" t="s">
        <v>1</v>
      </c>
      <c r="B12" s="4">
        <v>22000</v>
      </c>
    </row>
    <row r="13" spans="1:2" x14ac:dyDescent="0.25">
      <c r="A13" s="5" t="s">
        <v>2</v>
      </c>
      <c r="B13" s="6">
        <v>2000</v>
      </c>
    </row>
    <row r="14" spans="1:2" x14ac:dyDescent="0.25">
      <c r="A14" s="5" t="s">
        <v>3</v>
      </c>
      <c r="B14" s="6"/>
    </row>
    <row r="15" spans="1:2" x14ac:dyDescent="0.25">
      <c r="A15" s="5" t="s">
        <v>3</v>
      </c>
      <c r="B15" s="6"/>
    </row>
    <row r="16" spans="1:2" x14ac:dyDescent="0.25">
      <c r="A16" s="5" t="s">
        <v>3</v>
      </c>
      <c r="B16" s="6"/>
    </row>
    <row r="17" spans="1:2" x14ac:dyDescent="0.25">
      <c r="A17" s="5" t="s">
        <v>3</v>
      </c>
      <c r="B17" s="6"/>
    </row>
    <row r="18" spans="1:2" x14ac:dyDescent="0.25">
      <c r="A18" s="5" t="s">
        <v>3</v>
      </c>
      <c r="B18" s="6"/>
    </row>
    <row r="19" spans="1:2" x14ac:dyDescent="0.25">
      <c r="A19" s="5" t="s">
        <v>3</v>
      </c>
      <c r="B19" s="6"/>
    </row>
    <row r="20" spans="1:2" x14ac:dyDescent="0.25">
      <c r="A20" s="5" t="s">
        <v>3</v>
      </c>
      <c r="B20" s="6"/>
    </row>
    <row r="21" spans="1:2" x14ac:dyDescent="0.25">
      <c r="A21" s="5" t="s">
        <v>3</v>
      </c>
      <c r="B21" s="6"/>
    </row>
    <row r="22" spans="1:2" x14ac:dyDescent="0.25">
      <c r="A22" s="5" t="s">
        <v>3</v>
      </c>
      <c r="B22" s="6"/>
    </row>
    <row r="23" spans="1:2" x14ac:dyDescent="0.25">
      <c r="A23" s="5" t="s">
        <v>3</v>
      </c>
      <c r="B23" s="6"/>
    </row>
    <row r="24" spans="1:2" x14ac:dyDescent="0.25">
      <c r="A24" s="5" t="s">
        <v>3</v>
      </c>
      <c r="B24" s="6"/>
    </row>
    <row r="25" spans="1:2" x14ac:dyDescent="0.25">
      <c r="A25" s="5" t="s">
        <v>3</v>
      </c>
      <c r="B25" s="6"/>
    </row>
    <row r="26" spans="1:2" x14ac:dyDescent="0.25">
      <c r="A26" s="5" t="s">
        <v>3</v>
      </c>
      <c r="B26" s="6"/>
    </row>
    <row r="27" spans="1:2" ht="15.75" thickBot="1" x14ac:dyDescent="0.3">
      <c r="A27" s="7" t="s">
        <v>3</v>
      </c>
      <c r="B27" s="8"/>
    </row>
    <row r="28" spans="1:2" x14ac:dyDescent="0.25">
      <c r="B28" s="9">
        <f>SUM(B12:B27)</f>
        <v>24000</v>
      </c>
    </row>
    <row r="30" spans="1:2" x14ac:dyDescent="0.25">
      <c r="B30" s="2"/>
    </row>
    <row r="31" spans="1:2" ht="15.75" thickBot="1" x14ac:dyDescent="0.3">
      <c r="A31" s="10" t="s">
        <v>4</v>
      </c>
      <c r="B31" s="2" t="s">
        <v>5</v>
      </c>
    </row>
    <row r="32" spans="1:2" x14ac:dyDescent="0.25">
      <c r="A32" s="3" t="s">
        <v>6</v>
      </c>
      <c r="B32" s="4">
        <v>3800</v>
      </c>
    </row>
    <row r="33" spans="1:2" x14ac:dyDescent="0.25">
      <c r="A33" s="5" t="s">
        <v>7</v>
      </c>
      <c r="B33" s="6">
        <v>4000</v>
      </c>
    </row>
    <row r="34" spans="1:2" x14ac:dyDescent="0.25">
      <c r="A34" s="5" t="s">
        <v>8</v>
      </c>
      <c r="B34" s="6">
        <v>7000</v>
      </c>
    </row>
    <row r="35" spans="1:2" x14ac:dyDescent="0.25">
      <c r="A35" s="5" t="s">
        <v>9</v>
      </c>
      <c r="B35" s="6">
        <v>500</v>
      </c>
    </row>
    <row r="36" spans="1:2" x14ac:dyDescent="0.25">
      <c r="A36" s="5" t="s">
        <v>10</v>
      </c>
      <c r="B36" s="6">
        <v>500</v>
      </c>
    </row>
    <row r="37" spans="1:2" x14ac:dyDescent="0.25">
      <c r="A37" s="5" t="s">
        <v>11</v>
      </c>
      <c r="B37" s="6"/>
    </row>
    <row r="38" spans="1:2" x14ac:dyDescent="0.25">
      <c r="A38" s="5" t="s">
        <v>3</v>
      </c>
      <c r="B38" s="6"/>
    </row>
    <row r="39" spans="1:2" x14ac:dyDescent="0.25">
      <c r="A39" s="5" t="s">
        <v>3</v>
      </c>
      <c r="B39" s="6"/>
    </row>
    <row r="40" spans="1:2" x14ac:dyDescent="0.25">
      <c r="A40" s="5" t="s">
        <v>3</v>
      </c>
      <c r="B40" s="6"/>
    </row>
    <row r="41" spans="1:2" x14ac:dyDescent="0.25">
      <c r="A41" s="5" t="s">
        <v>3</v>
      </c>
      <c r="B41" s="6"/>
    </row>
    <row r="42" spans="1:2" x14ac:dyDescent="0.25">
      <c r="A42" s="5" t="s">
        <v>3</v>
      </c>
      <c r="B42" s="6"/>
    </row>
    <row r="43" spans="1:2" x14ac:dyDescent="0.25">
      <c r="A43" s="5" t="s">
        <v>3</v>
      </c>
      <c r="B43" s="6"/>
    </row>
    <row r="44" spans="1:2" x14ac:dyDescent="0.25">
      <c r="A44" s="5" t="s">
        <v>3</v>
      </c>
      <c r="B44" s="6"/>
    </row>
    <row r="45" spans="1:2" x14ac:dyDescent="0.25">
      <c r="A45" s="5" t="s">
        <v>3</v>
      </c>
      <c r="B45" s="6"/>
    </row>
    <row r="46" spans="1:2" x14ac:dyDescent="0.25">
      <c r="A46" s="5" t="s">
        <v>3</v>
      </c>
      <c r="B46" s="6"/>
    </row>
    <row r="47" spans="1:2" ht="15.75" thickBot="1" x14ac:dyDescent="0.3">
      <c r="A47" s="7" t="s">
        <v>3</v>
      </c>
      <c r="B47" s="8"/>
    </row>
    <row r="48" spans="1:2" x14ac:dyDescent="0.25">
      <c r="A48" s="11"/>
      <c r="B48" s="9">
        <f>SUM(B32:B47)</f>
        <v>15800</v>
      </c>
    </row>
    <row r="49" spans="1:2" ht="15.75" thickBot="1" x14ac:dyDescent="0.3">
      <c r="A49" s="10" t="s">
        <v>12</v>
      </c>
    </row>
    <row r="50" spans="1:2" x14ac:dyDescent="0.25">
      <c r="A50" s="12" t="s">
        <v>13</v>
      </c>
      <c r="B50" s="4"/>
    </row>
    <row r="51" spans="1:2" x14ac:dyDescent="0.25">
      <c r="A51" s="13" t="s">
        <v>14</v>
      </c>
      <c r="B51" s="6"/>
    </row>
    <row r="52" spans="1:2" x14ac:dyDescent="0.25">
      <c r="A52" s="13" t="s">
        <v>15</v>
      </c>
      <c r="B52" s="6"/>
    </row>
    <row r="53" spans="1:2" x14ac:dyDescent="0.25">
      <c r="A53" s="13" t="s">
        <v>16</v>
      </c>
      <c r="B53" s="6"/>
    </row>
    <row r="54" spans="1:2" x14ac:dyDescent="0.25">
      <c r="A54" s="13" t="s">
        <v>17</v>
      </c>
      <c r="B54" s="6"/>
    </row>
    <row r="55" spans="1:2" x14ac:dyDescent="0.25">
      <c r="A55" s="13" t="s">
        <v>18</v>
      </c>
      <c r="B55" s="6"/>
    </row>
    <row r="56" spans="1:2" x14ac:dyDescent="0.25">
      <c r="A56" s="13" t="s">
        <v>3</v>
      </c>
      <c r="B56" s="6"/>
    </row>
    <row r="57" spans="1:2" x14ac:dyDescent="0.25">
      <c r="A57" s="13" t="s">
        <v>3</v>
      </c>
      <c r="B57" s="6"/>
    </row>
    <row r="58" spans="1:2" x14ac:dyDescent="0.25">
      <c r="A58" s="13" t="s">
        <v>3</v>
      </c>
      <c r="B58" s="6"/>
    </row>
    <row r="59" spans="1:2" x14ac:dyDescent="0.25">
      <c r="A59" s="13" t="s">
        <v>3</v>
      </c>
      <c r="B59" s="6"/>
    </row>
    <row r="60" spans="1:2" x14ac:dyDescent="0.25">
      <c r="A60" s="13" t="s">
        <v>3</v>
      </c>
      <c r="B60" s="6"/>
    </row>
    <row r="61" spans="1:2" x14ac:dyDescent="0.25">
      <c r="A61" s="13" t="s">
        <v>3</v>
      </c>
      <c r="B61" s="6"/>
    </row>
    <row r="62" spans="1:2" x14ac:dyDescent="0.25">
      <c r="A62" s="13" t="s">
        <v>3</v>
      </c>
      <c r="B62" s="6"/>
    </row>
    <row r="63" spans="1:2" x14ac:dyDescent="0.25">
      <c r="A63" s="13" t="s">
        <v>3</v>
      </c>
      <c r="B63" s="6"/>
    </row>
    <row r="64" spans="1:2" x14ac:dyDescent="0.25">
      <c r="A64" s="13" t="s">
        <v>3</v>
      </c>
      <c r="B64" s="6"/>
    </row>
    <row r="65" spans="1:2" ht="15.75" thickBot="1" x14ac:dyDescent="0.3">
      <c r="A65" s="14" t="s">
        <v>3</v>
      </c>
      <c r="B65" s="8"/>
    </row>
    <row r="66" spans="1:2" x14ac:dyDescent="0.25">
      <c r="A66" s="11"/>
      <c r="B66" s="9">
        <f>SUM(B50:B65)</f>
        <v>0</v>
      </c>
    </row>
    <row r="67" spans="1:2" ht="15.75" thickBot="1" x14ac:dyDescent="0.3">
      <c r="A67" s="10" t="s">
        <v>19</v>
      </c>
    </row>
    <row r="68" spans="1:2" x14ac:dyDescent="0.25">
      <c r="A68" s="12" t="s">
        <v>20</v>
      </c>
      <c r="B68" s="4"/>
    </row>
    <row r="69" spans="1:2" x14ac:dyDescent="0.25">
      <c r="A69" s="13" t="s">
        <v>21</v>
      </c>
      <c r="B69" s="6"/>
    </row>
    <row r="70" spans="1:2" x14ac:dyDescent="0.25">
      <c r="A70" s="13" t="s">
        <v>22</v>
      </c>
      <c r="B70" s="6"/>
    </row>
    <row r="71" spans="1:2" x14ac:dyDescent="0.25">
      <c r="A71" s="13" t="s">
        <v>3</v>
      </c>
      <c r="B71" s="6"/>
    </row>
    <row r="72" spans="1:2" x14ac:dyDescent="0.25">
      <c r="A72" s="13" t="s">
        <v>3</v>
      </c>
      <c r="B72" s="6"/>
    </row>
    <row r="73" spans="1:2" x14ac:dyDescent="0.25">
      <c r="A73" s="13" t="s">
        <v>3</v>
      </c>
      <c r="B73" s="6"/>
    </row>
    <row r="74" spans="1:2" x14ac:dyDescent="0.25">
      <c r="A74" s="13" t="s">
        <v>3</v>
      </c>
      <c r="B74" s="6"/>
    </row>
    <row r="75" spans="1:2" x14ac:dyDescent="0.25">
      <c r="A75" s="13" t="s">
        <v>3</v>
      </c>
      <c r="B75" s="6"/>
    </row>
    <row r="76" spans="1:2" x14ac:dyDescent="0.25">
      <c r="A76" s="13" t="s">
        <v>3</v>
      </c>
      <c r="B76" s="6"/>
    </row>
    <row r="77" spans="1:2" x14ac:dyDescent="0.25">
      <c r="A77" s="13" t="s">
        <v>3</v>
      </c>
      <c r="B77" s="6"/>
    </row>
    <row r="78" spans="1:2" x14ac:dyDescent="0.25">
      <c r="A78" s="13" t="s">
        <v>3</v>
      </c>
      <c r="B78" s="6"/>
    </row>
    <row r="79" spans="1:2" x14ac:dyDescent="0.25">
      <c r="A79" s="13" t="s">
        <v>3</v>
      </c>
      <c r="B79" s="6"/>
    </row>
    <row r="80" spans="1:2" x14ac:dyDescent="0.25">
      <c r="A80" s="13" t="s">
        <v>3</v>
      </c>
      <c r="B80" s="6"/>
    </row>
    <row r="81" spans="1:2" x14ac:dyDescent="0.25">
      <c r="A81" s="13" t="s">
        <v>3</v>
      </c>
      <c r="B81" s="6"/>
    </row>
    <row r="82" spans="1:2" x14ac:dyDescent="0.25">
      <c r="A82" s="13" t="s">
        <v>3</v>
      </c>
      <c r="B82" s="6"/>
    </row>
    <row r="83" spans="1:2" ht="15.75" thickBot="1" x14ac:dyDescent="0.3">
      <c r="A83" s="14" t="s">
        <v>3</v>
      </c>
      <c r="B83" s="8"/>
    </row>
    <row r="84" spans="1:2" x14ac:dyDescent="0.25">
      <c r="A84" s="11"/>
      <c r="B84" s="9">
        <f>SUM(B68:B83)</f>
        <v>0</v>
      </c>
    </row>
    <row r="85" spans="1:2" ht="15.75" thickBot="1" x14ac:dyDescent="0.3">
      <c r="A85" s="10" t="s">
        <v>23</v>
      </c>
    </row>
    <row r="86" spans="1:2" x14ac:dyDescent="0.25">
      <c r="A86" s="12" t="s">
        <v>24</v>
      </c>
      <c r="B86" s="4"/>
    </row>
    <row r="87" spans="1:2" x14ac:dyDescent="0.25">
      <c r="A87" s="13" t="s">
        <v>25</v>
      </c>
      <c r="B87" s="6"/>
    </row>
    <row r="88" spans="1:2" x14ac:dyDescent="0.25">
      <c r="A88" s="13" t="s">
        <v>3</v>
      </c>
      <c r="B88" s="6"/>
    </row>
    <row r="89" spans="1:2" x14ac:dyDescent="0.25">
      <c r="A89" s="13" t="s">
        <v>3</v>
      </c>
      <c r="B89" s="6"/>
    </row>
    <row r="90" spans="1:2" x14ac:dyDescent="0.25">
      <c r="A90" s="13" t="s">
        <v>3</v>
      </c>
      <c r="B90" s="6"/>
    </row>
    <row r="91" spans="1:2" x14ac:dyDescent="0.25">
      <c r="A91" s="13" t="s">
        <v>3</v>
      </c>
      <c r="B91" s="6"/>
    </row>
    <row r="92" spans="1:2" x14ac:dyDescent="0.25">
      <c r="A92" s="13" t="s">
        <v>3</v>
      </c>
      <c r="B92" s="6"/>
    </row>
    <row r="93" spans="1:2" x14ac:dyDescent="0.25">
      <c r="A93" s="13" t="s">
        <v>3</v>
      </c>
      <c r="B93" s="6"/>
    </row>
    <row r="94" spans="1:2" x14ac:dyDescent="0.25">
      <c r="A94" s="13" t="s">
        <v>3</v>
      </c>
      <c r="B94" s="6"/>
    </row>
    <row r="95" spans="1:2" x14ac:dyDescent="0.25">
      <c r="A95" s="13" t="s">
        <v>3</v>
      </c>
      <c r="B95" s="6"/>
    </row>
    <row r="96" spans="1:2" x14ac:dyDescent="0.25">
      <c r="A96" s="13" t="s">
        <v>3</v>
      </c>
      <c r="B96" s="6"/>
    </row>
    <row r="97" spans="1:2" x14ac:dyDescent="0.25">
      <c r="A97" s="13" t="s">
        <v>3</v>
      </c>
      <c r="B97" s="6"/>
    </row>
    <row r="98" spans="1:2" x14ac:dyDescent="0.25">
      <c r="A98" s="13" t="s">
        <v>3</v>
      </c>
      <c r="B98" s="6"/>
    </row>
    <row r="99" spans="1:2" x14ac:dyDescent="0.25">
      <c r="A99" s="13" t="s">
        <v>3</v>
      </c>
      <c r="B99" s="6"/>
    </row>
    <row r="100" spans="1:2" x14ac:dyDescent="0.25">
      <c r="A100" s="13" t="s">
        <v>3</v>
      </c>
      <c r="B100" s="6"/>
    </row>
    <row r="101" spans="1:2" ht="15.75" thickBot="1" x14ac:dyDescent="0.3">
      <c r="A101" s="14" t="s">
        <v>3</v>
      </c>
      <c r="B101" s="8"/>
    </row>
    <row r="102" spans="1:2" x14ac:dyDescent="0.25">
      <c r="A102" s="11"/>
      <c r="B102" s="9">
        <f>SUM(B86:B101)</f>
        <v>0</v>
      </c>
    </row>
    <row r="103" spans="1:2" ht="15.75" thickBot="1" x14ac:dyDescent="0.3">
      <c r="A103" s="10" t="s">
        <v>26</v>
      </c>
    </row>
    <row r="104" spans="1:2" x14ac:dyDescent="0.25">
      <c r="A104" s="12" t="s">
        <v>27</v>
      </c>
      <c r="B104" s="4"/>
    </row>
    <row r="105" spans="1:2" x14ac:dyDescent="0.25">
      <c r="A105" s="13" t="s">
        <v>28</v>
      </c>
      <c r="B105" s="6"/>
    </row>
    <row r="106" spans="1:2" x14ac:dyDescent="0.25">
      <c r="A106" s="13" t="s">
        <v>29</v>
      </c>
      <c r="B106" s="6"/>
    </row>
    <row r="107" spans="1:2" x14ac:dyDescent="0.25">
      <c r="A107" s="13" t="s">
        <v>3</v>
      </c>
      <c r="B107" s="6"/>
    </row>
    <row r="108" spans="1:2" x14ac:dyDescent="0.25">
      <c r="A108" s="13" t="s">
        <v>3</v>
      </c>
      <c r="B108" s="6"/>
    </row>
    <row r="109" spans="1:2" x14ac:dyDescent="0.25">
      <c r="A109" s="13" t="s">
        <v>3</v>
      </c>
      <c r="B109" s="6"/>
    </row>
    <row r="110" spans="1:2" x14ac:dyDescent="0.25">
      <c r="A110" s="13" t="s">
        <v>3</v>
      </c>
      <c r="B110" s="6"/>
    </row>
    <row r="111" spans="1:2" x14ac:dyDescent="0.25">
      <c r="A111" s="13" t="s">
        <v>3</v>
      </c>
      <c r="B111" s="6"/>
    </row>
    <row r="112" spans="1:2" x14ac:dyDescent="0.25">
      <c r="A112" s="13" t="s">
        <v>3</v>
      </c>
      <c r="B112" s="6"/>
    </row>
    <row r="113" spans="1:2" x14ac:dyDescent="0.25">
      <c r="A113" s="13" t="s">
        <v>3</v>
      </c>
      <c r="B113" s="6"/>
    </row>
    <row r="114" spans="1:2" x14ac:dyDescent="0.25">
      <c r="A114" s="13" t="s">
        <v>3</v>
      </c>
      <c r="B114" s="6"/>
    </row>
    <row r="115" spans="1:2" x14ac:dyDescent="0.25">
      <c r="A115" s="13" t="s">
        <v>3</v>
      </c>
      <c r="B115" s="6"/>
    </row>
    <row r="116" spans="1:2" x14ac:dyDescent="0.25">
      <c r="A116" s="13" t="s">
        <v>3</v>
      </c>
      <c r="B116" s="6"/>
    </row>
    <row r="117" spans="1:2" x14ac:dyDescent="0.25">
      <c r="A117" s="13" t="s">
        <v>3</v>
      </c>
      <c r="B117" s="6"/>
    </row>
    <row r="118" spans="1:2" x14ac:dyDescent="0.25">
      <c r="A118" s="13" t="s">
        <v>3</v>
      </c>
      <c r="B118" s="6"/>
    </row>
    <row r="119" spans="1:2" ht="15.75" thickBot="1" x14ac:dyDescent="0.3">
      <c r="A119" s="14" t="s">
        <v>3</v>
      </c>
      <c r="B119" s="8"/>
    </row>
    <row r="120" spans="1:2" x14ac:dyDescent="0.25">
      <c r="A120" s="11"/>
      <c r="B120" s="9">
        <f>SUM(B104:B119)</f>
        <v>0</v>
      </c>
    </row>
    <row r="121" spans="1:2" ht="15.75" thickBot="1" x14ac:dyDescent="0.3">
      <c r="A121" s="10" t="s">
        <v>30</v>
      </c>
    </row>
    <row r="122" spans="1:2" x14ac:dyDescent="0.25">
      <c r="A122" s="12" t="s">
        <v>30</v>
      </c>
      <c r="B122" s="4"/>
    </row>
    <row r="123" spans="1:2" x14ac:dyDescent="0.25">
      <c r="A123" s="13" t="s">
        <v>31</v>
      </c>
      <c r="B123" s="6"/>
    </row>
    <row r="124" spans="1:2" x14ac:dyDescent="0.25">
      <c r="A124" s="13" t="s">
        <v>3</v>
      </c>
      <c r="B124" s="6"/>
    </row>
    <row r="125" spans="1:2" x14ac:dyDescent="0.25">
      <c r="A125" s="13" t="s">
        <v>3</v>
      </c>
      <c r="B125" s="6"/>
    </row>
    <row r="126" spans="1:2" x14ac:dyDescent="0.25">
      <c r="A126" s="13" t="s">
        <v>3</v>
      </c>
      <c r="B126" s="6"/>
    </row>
    <row r="127" spans="1:2" x14ac:dyDescent="0.25">
      <c r="A127" s="13" t="s">
        <v>3</v>
      </c>
      <c r="B127" s="6"/>
    </row>
    <row r="128" spans="1:2" x14ac:dyDescent="0.25">
      <c r="A128" s="13" t="s">
        <v>3</v>
      </c>
      <c r="B128" s="6"/>
    </row>
    <row r="129" spans="1:2" x14ac:dyDescent="0.25">
      <c r="A129" s="13" t="s">
        <v>3</v>
      </c>
      <c r="B129" s="6"/>
    </row>
    <row r="130" spans="1:2" x14ac:dyDescent="0.25">
      <c r="A130" s="13" t="s">
        <v>3</v>
      </c>
      <c r="B130" s="6"/>
    </row>
    <row r="131" spans="1:2" x14ac:dyDescent="0.25">
      <c r="A131" s="13" t="s">
        <v>3</v>
      </c>
      <c r="B131" s="6"/>
    </row>
    <row r="132" spans="1:2" x14ac:dyDescent="0.25">
      <c r="A132" s="13" t="s">
        <v>3</v>
      </c>
      <c r="B132" s="6"/>
    </row>
    <row r="133" spans="1:2" x14ac:dyDescent="0.25">
      <c r="A133" s="13" t="s">
        <v>3</v>
      </c>
      <c r="B133" s="6"/>
    </row>
    <row r="134" spans="1:2" x14ac:dyDescent="0.25">
      <c r="A134" s="13" t="s">
        <v>3</v>
      </c>
      <c r="B134" s="6"/>
    </row>
    <row r="135" spans="1:2" x14ac:dyDescent="0.25">
      <c r="A135" s="13" t="s">
        <v>3</v>
      </c>
      <c r="B135" s="6"/>
    </row>
    <row r="136" spans="1:2" x14ac:dyDescent="0.25">
      <c r="A136" s="13" t="s">
        <v>3</v>
      </c>
      <c r="B136" s="6"/>
    </row>
    <row r="137" spans="1:2" ht="15.75" thickBot="1" x14ac:dyDescent="0.3">
      <c r="A137" s="14" t="s">
        <v>3</v>
      </c>
      <c r="B137" s="8"/>
    </row>
    <row r="138" spans="1:2" x14ac:dyDescent="0.25">
      <c r="A138" s="11"/>
      <c r="B138" s="9">
        <f>SUM(B122:B137)</f>
        <v>0</v>
      </c>
    </row>
    <row r="139" spans="1:2" ht="15.75" thickBot="1" x14ac:dyDescent="0.3">
      <c r="A139" s="10" t="s">
        <v>32</v>
      </c>
    </row>
    <row r="140" spans="1:2" x14ac:dyDescent="0.25">
      <c r="A140" s="12" t="s">
        <v>33</v>
      </c>
      <c r="B140" s="4"/>
    </row>
    <row r="141" spans="1:2" x14ac:dyDescent="0.25">
      <c r="A141" s="13" t="s">
        <v>34</v>
      </c>
      <c r="B141" s="6"/>
    </row>
    <row r="142" spans="1:2" x14ac:dyDescent="0.25">
      <c r="A142" s="13" t="s">
        <v>35</v>
      </c>
      <c r="B142" s="6"/>
    </row>
    <row r="143" spans="1:2" x14ac:dyDescent="0.25">
      <c r="A143" s="13" t="s">
        <v>36</v>
      </c>
      <c r="B143" s="6"/>
    </row>
    <row r="144" spans="1:2" x14ac:dyDescent="0.25">
      <c r="A144" s="13" t="s">
        <v>37</v>
      </c>
      <c r="B144" s="6"/>
    </row>
    <row r="145" spans="1:2" x14ac:dyDescent="0.25">
      <c r="A145" s="13" t="s">
        <v>38</v>
      </c>
      <c r="B145" s="6"/>
    </row>
    <row r="146" spans="1:2" x14ac:dyDescent="0.25">
      <c r="A146" s="13" t="s">
        <v>39</v>
      </c>
      <c r="B146" s="6"/>
    </row>
    <row r="147" spans="1:2" x14ac:dyDescent="0.25">
      <c r="A147" s="13" t="s">
        <v>40</v>
      </c>
      <c r="B147" s="6"/>
    </row>
    <row r="148" spans="1:2" x14ac:dyDescent="0.25">
      <c r="A148" s="13" t="s">
        <v>41</v>
      </c>
      <c r="B148" s="6"/>
    </row>
    <row r="149" spans="1:2" x14ac:dyDescent="0.25">
      <c r="A149" s="13" t="s">
        <v>42</v>
      </c>
      <c r="B149" s="6"/>
    </row>
    <row r="150" spans="1:2" x14ac:dyDescent="0.25">
      <c r="A150" s="13" t="s">
        <v>3</v>
      </c>
      <c r="B150" s="6"/>
    </row>
    <row r="151" spans="1:2" x14ac:dyDescent="0.25">
      <c r="A151" s="13" t="s">
        <v>3</v>
      </c>
      <c r="B151" s="6"/>
    </row>
    <row r="152" spans="1:2" x14ac:dyDescent="0.25">
      <c r="A152" s="13" t="s">
        <v>3</v>
      </c>
      <c r="B152" s="6"/>
    </row>
    <row r="153" spans="1:2" x14ac:dyDescent="0.25">
      <c r="A153" s="13" t="s">
        <v>3</v>
      </c>
      <c r="B153" s="6"/>
    </row>
    <row r="154" spans="1:2" x14ac:dyDescent="0.25">
      <c r="A154" s="13" t="s">
        <v>3</v>
      </c>
      <c r="B154" s="6"/>
    </row>
    <row r="155" spans="1:2" ht="15.75" thickBot="1" x14ac:dyDescent="0.3">
      <c r="A155" s="14" t="s">
        <v>3</v>
      </c>
      <c r="B155" s="8"/>
    </row>
    <row r="156" spans="1:2" x14ac:dyDescent="0.25">
      <c r="A156" s="11"/>
      <c r="B156" s="9">
        <f>SUM(B140:B155)</f>
        <v>0</v>
      </c>
    </row>
    <row r="157" spans="1:2" ht="15.75" thickBot="1" x14ac:dyDescent="0.3">
      <c r="A157" s="10" t="s">
        <v>43</v>
      </c>
    </row>
    <row r="158" spans="1:2" x14ac:dyDescent="0.25">
      <c r="A158" s="12" t="s">
        <v>44</v>
      </c>
      <c r="B158" s="4"/>
    </row>
    <row r="159" spans="1:2" x14ac:dyDescent="0.25">
      <c r="A159" s="13" t="s">
        <v>45</v>
      </c>
      <c r="B159" s="6"/>
    </row>
    <row r="160" spans="1:2" x14ac:dyDescent="0.25">
      <c r="A160" s="13" t="s">
        <v>46</v>
      </c>
      <c r="B160" s="6"/>
    </row>
    <row r="161" spans="1:2" x14ac:dyDescent="0.25">
      <c r="A161" s="13" t="s">
        <v>47</v>
      </c>
      <c r="B161" s="6"/>
    </row>
    <row r="162" spans="1:2" x14ac:dyDescent="0.25">
      <c r="A162" s="13" t="s">
        <v>48</v>
      </c>
      <c r="B162" s="6"/>
    </row>
    <row r="163" spans="1:2" x14ac:dyDescent="0.25">
      <c r="A163" s="13" t="s">
        <v>3</v>
      </c>
      <c r="B163" s="6"/>
    </row>
    <row r="164" spans="1:2" x14ac:dyDescent="0.25">
      <c r="A164" s="13" t="s">
        <v>3</v>
      </c>
      <c r="B164" s="6"/>
    </row>
    <row r="165" spans="1:2" x14ac:dyDescent="0.25">
      <c r="A165" s="13" t="s">
        <v>3</v>
      </c>
      <c r="B165" s="6"/>
    </row>
    <row r="166" spans="1:2" x14ac:dyDescent="0.25">
      <c r="A166" s="13" t="s">
        <v>3</v>
      </c>
      <c r="B166" s="6"/>
    </row>
    <row r="167" spans="1:2" x14ac:dyDescent="0.25">
      <c r="A167" s="13" t="s">
        <v>3</v>
      </c>
      <c r="B167" s="6"/>
    </row>
    <row r="168" spans="1:2" x14ac:dyDescent="0.25">
      <c r="A168" s="13" t="s">
        <v>3</v>
      </c>
      <c r="B168" s="6"/>
    </row>
    <row r="169" spans="1:2" x14ac:dyDescent="0.25">
      <c r="A169" s="13" t="s">
        <v>3</v>
      </c>
      <c r="B169" s="6"/>
    </row>
    <row r="170" spans="1:2" x14ac:dyDescent="0.25">
      <c r="A170" s="13" t="s">
        <v>3</v>
      </c>
      <c r="B170" s="6"/>
    </row>
    <row r="171" spans="1:2" x14ac:dyDescent="0.25">
      <c r="A171" s="13" t="s">
        <v>3</v>
      </c>
      <c r="B171" s="6"/>
    </row>
    <row r="172" spans="1:2" x14ac:dyDescent="0.25">
      <c r="A172" s="13" t="s">
        <v>3</v>
      </c>
      <c r="B172" s="6"/>
    </row>
    <row r="173" spans="1:2" ht="15.75" thickBot="1" x14ac:dyDescent="0.3">
      <c r="A173" s="14" t="s">
        <v>3</v>
      </c>
      <c r="B173" s="8"/>
    </row>
    <row r="174" spans="1:2" x14ac:dyDescent="0.25">
      <c r="A174" s="11"/>
      <c r="B174" s="9">
        <f>SUM(B158:B173)</f>
        <v>0</v>
      </c>
    </row>
    <row r="175" spans="1:2" ht="15.75" thickBot="1" x14ac:dyDescent="0.3">
      <c r="A175" s="15" t="s">
        <v>49</v>
      </c>
    </row>
    <row r="176" spans="1:2" x14ac:dyDescent="0.25">
      <c r="A176" s="12" t="s">
        <v>3</v>
      </c>
      <c r="B176" s="4"/>
    </row>
    <row r="177" spans="1:2" x14ac:dyDescent="0.25">
      <c r="A177" s="13" t="s">
        <v>3</v>
      </c>
      <c r="B177" s="6"/>
    </row>
    <row r="178" spans="1:2" x14ac:dyDescent="0.25">
      <c r="A178" s="13" t="s">
        <v>3</v>
      </c>
      <c r="B178" s="6"/>
    </row>
    <row r="179" spans="1:2" x14ac:dyDescent="0.25">
      <c r="A179" s="13" t="s">
        <v>3</v>
      </c>
      <c r="B179" s="6"/>
    </row>
    <row r="180" spans="1:2" x14ac:dyDescent="0.25">
      <c r="A180" s="13" t="s">
        <v>3</v>
      </c>
      <c r="B180" s="6"/>
    </row>
    <row r="181" spans="1:2" x14ac:dyDescent="0.25">
      <c r="A181" s="13" t="s">
        <v>3</v>
      </c>
      <c r="B181" s="6"/>
    </row>
    <row r="182" spans="1:2" x14ac:dyDescent="0.25">
      <c r="A182" s="13" t="s">
        <v>3</v>
      </c>
      <c r="B182" s="6"/>
    </row>
    <row r="183" spans="1:2" x14ac:dyDescent="0.25">
      <c r="A183" s="13" t="s">
        <v>3</v>
      </c>
      <c r="B183" s="6"/>
    </row>
    <row r="184" spans="1:2" x14ac:dyDescent="0.25">
      <c r="A184" s="13" t="s">
        <v>3</v>
      </c>
      <c r="B184" s="6"/>
    </row>
    <row r="185" spans="1:2" x14ac:dyDescent="0.25">
      <c r="A185" s="13" t="s">
        <v>3</v>
      </c>
      <c r="B185" s="6"/>
    </row>
    <row r="186" spans="1:2" x14ac:dyDescent="0.25">
      <c r="A186" s="13" t="s">
        <v>3</v>
      </c>
      <c r="B186" s="6"/>
    </row>
    <row r="187" spans="1:2" x14ac:dyDescent="0.25">
      <c r="A187" s="13" t="s">
        <v>3</v>
      </c>
      <c r="B187" s="6"/>
    </row>
    <row r="188" spans="1:2" x14ac:dyDescent="0.25">
      <c r="A188" s="13" t="s">
        <v>3</v>
      </c>
      <c r="B188" s="6"/>
    </row>
    <row r="189" spans="1:2" x14ac:dyDescent="0.25">
      <c r="A189" s="13" t="s">
        <v>3</v>
      </c>
      <c r="B189" s="6"/>
    </row>
    <row r="190" spans="1:2" x14ac:dyDescent="0.25">
      <c r="A190" s="13" t="s">
        <v>3</v>
      </c>
      <c r="B190" s="6"/>
    </row>
    <row r="191" spans="1:2" ht="15.75" thickBot="1" x14ac:dyDescent="0.3">
      <c r="A191" s="14" t="s">
        <v>3</v>
      </c>
      <c r="B191" s="8"/>
    </row>
    <row r="192" spans="1:2" x14ac:dyDescent="0.25">
      <c r="A192" s="11"/>
      <c r="B192" s="9">
        <f>SUM(B176:B191)</f>
        <v>0</v>
      </c>
    </row>
    <row r="196" spans="1:2" x14ac:dyDescent="0.25">
      <c r="A196" s="10" t="s">
        <v>50</v>
      </c>
      <c r="B196" s="9">
        <f>B48+B66+B84+B102+B120+B138+B156+B174+B192</f>
        <v>15800</v>
      </c>
    </row>
    <row r="199" spans="1:2" s="16" customFormat="1" ht="18.75" x14ac:dyDescent="0.3">
      <c r="A199" s="16" t="s">
        <v>51</v>
      </c>
      <c r="B199" s="17">
        <f>B28-B196</f>
        <v>8200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Översikt lån</vt:lpstr>
      <vt:lpstr>Översikt ekonomi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 Rönnow Sandell</dc:creator>
  <cp:lastModifiedBy>Emilia  Rönnow Sandell</cp:lastModifiedBy>
  <dcterms:created xsi:type="dcterms:W3CDTF">2023-03-01T14:44:31Z</dcterms:created>
  <dcterms:modified xsi:type="dcterms:W3CDTF">2023-03-01T14:52:45Z</dcterms:modified>
</cp:coreProperties>
</file>